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390"/>
  </bookViews>
  <sheets>
    <sheet name="22.10.2025" sheetId="2" r:id="rId1"/>
  </sheets>
  <definedNames>
    <definedName name="_xlnm.Print_Area" localSheetId="0">'22.10.2025'!$A$1:$Q$33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5" i="2" l="1"/>
  <c r="D35" i="2" s="1"/>
  <c r="O34" i="2" l="1"/>
  <c r="P34" i="2" s="1"/>
  <c r="L34" i="2"/>
  <c r="M34" i="2" s="1"/>
  <c r="I34" i="2"/>
  <c r="J34" i="2" s="1"/>
  <c r="F34" i="2"/>
  <c r="G34" i="2" s="1"/>
  <c r="D34" i="2"/>
  <c r="C34" i="2"/>
  <c r="O26" i="2"/>
  <c r="P26" i="2" s="1"/>
  <c r="L26" i="2"/>
  <c r="M26" i="2" s="1"/>
  <c r="I26" i="2"/>
  <c r="J26" i="2" s="1"/>
  <c r="F26" i="2"/>
  <c r="G26" i="2" s="1"/>
  <c r="C26" i="2"/>
  <c r="D26" i="2" s="1"/>
  <c r="O25" i="2"/>
  <c r="P25" i="2" s="1"/>
  <c r="L25" i="2"/>
  <c r="M25" i="2" s="1"/>
  <c r="I25" i="2"/>
  <c r="J25" i="2" s="1"/>
  <c r="F25" i="2"/>
  <c r="G25" i="2" s="1"/>
  <c r="C25" i="2"/>
  <c r="D25" i="2" s="1"/>
  <c r="O33" i="2" l="1"/>
  <c r="P33" i="2" s="1"/>
  <c r="L33" i="2"/>
  <c r="M33" i="2" s="1"/>
  <c r="I33" i="2"/>
  <c r="J33" i="2" s="1"/>
  <c r="F33" i="2"/>
  <c r="G33" i="2" s="1"/>
  <c r="C33" i="2"/>
  <c r="D33" i="2" s="1"/>
  <c r="O32" i="2"/>
  <c r="P32" i="2" s="1"/>
  <c r="L32" i="2"/>
  <c r="M32" i="2" s="1"/>
  <c r="I32" i="2"/>
  <c r="J32" i="2" s="1"/>
  <c r="F32" i="2"/>
  <c r="G32" i="2" s="1"/>
  <c r="C32" i="2"/>
  <c r="D32" i="2" s="1"/>
  <c r="O31" i="2"/>
  <c r="P31" i="2" s="1"/>
  <c r="L31" i="2"/>
  <c r="M31" i="2" s="1"/>
  <c r="I31" i="2"/>
  <c r="J31" i="2" s="1"/>
  <c r="F31" i="2"/>
  <c r="G31" i="2" s="1"/>
  <c r="C31" i="2"/>
  <c r="D31" i="2" s="1"/>
  <c r="O30" i="2"/>
  <c r="P30" i="2" s="1"/>
  <c r="L30" i="2"/>
  <c r="M30" i="2" s="1"/>
  <c r="I30" i="2"/>
  <c r="J30" i="2" s="1"/>
  <c r="F30" i="2"/>
  <c r="C30" i="2"/>
  <c r="O29" i="2"/>
  <c r="P29" i="2" s="1"/>
  <c r="L29" i="2"/>
  <c r="M29" i="2" s="1"/>
  <c r="I29" i="2"/>
  <c r="J29" i="2" s="1"/>
  <c r="F29" i="2"/>
  <c r="C29" i="2"/>
  <c r="D29" i="2" s="1"/>
  <c r="O28" i="2"/>
  <c r="P28" i="2" s="1"/>
  <c r="L28" i="2"/>
  <c r="M28" i="2" s="1"/>
  <c r="I28" i="2"/>
  <c r="J28" i="2" s="1"/>
  <c r="F28" i="2"/>
  <c r="C28" i="2"/>
  <c r="D28" i="2" s="1"/>
  <c r="O24" i="2"/>
  <c r="P24" i="2" s="1"/>
  <c r="L24" i="2"/>
  <c r="M24" i="2" s="1"/>
  <c r="I24" i="2"/>
  <c r="J24" i="2" s="1"/>
  <c r="F24" i="2"/>
  <c r="G24" i="2" s="1"/>
  <c r="C24" i="2"/>
  <c r="D24" i="2" s="1"/>
  <c r="O23" i="2"/>
  <c r="P23" i="2" s="1"/>
  <c r="L23" i="2"/>
  <c r="M23" i="2" s="1"/>
  <c r="I23" i="2"/>
  <c r="J23" i="2" s="1"/>
  <c r="F23" i="2"/>
  <c r="G23" i="2" s="1"/>
  <c r="C23" i="2"/>
  <c r="D23" i="2" s="1"/>
  <c r="O22" i="2"/>
  <c r="P22" i="2" s="1"/>
  <c r="L22" i="2"/>
  <c r="M22" i="2" s="1"/>
  <c r="I22" i="2"/>
  <c r="J22" i="2" s="1"/>
  <c r="F22" i="2"/>
  <c r="G22" i="2" s="1"/>
  <c r="C22" i="2"/>
  <c r="D22" i="2" s="1"/>
  <c r="O21" i="2"/>
  <c r="P21" i="2" s="1"/>
  <c r="L21" i="2"/>
  <c r="M21" i="2" s="1"/>
  <c r="I21" i="2"/>
  <c r="J21" i="2" s="1"/>
  <c r="F21" i="2"/>
  <c r="G21" i="2" s="1"/>
  <c r="C21" i="2"/>
  <c r="D21" i="2" s="1"/>
  <c r="O20" i="2"/>
  <c r="P20" i="2" s="1"/>
  <c r="L20" i="2"/>
  <c r="M20" i="2" s="1"/>
  <c r="I20" i="2"/>
  <c r="J20" i="2" s="1"/>
  <c r="F20" i="2"/>
  <c r="G20" i="2" s="1"/>
  <c r="C20" i="2"/>
  <c r="D20" i="2" s="1"/>
  <c r="O18" i="2"/>
  <c r="P18" i="2" s="1"/>
  <c r="L18" i="2"/>
  <c r="M18" i="2" s="1"/>
  <c r="I18" i="2"/>
  <c r="J18" i="2" s="1"/>
  <c r="F18" i="2"/>
  <c r="G18" i="2" s="1"/>
  <c r="C18" i="2"/>
  <c r="D18" i="2" s="1"/>
  <c r="O16" i="2"/>
  <c r="P16" i="2" s="1"/>
  <c r="L16" i="2"/>
  <c r="M16" i="2" s="1"/>
  <c r="I16" i="2"/>
  <c r="J16" i="2" s="1"/>
  <c r="F16" i="2"/>
  <c r="G16" i="2" s="1"/>
  <c r="C16" i="2"/>
  <c r="D16" i="2" s="1"/>
  <c r="O15" i="2"/>
  <c r="P15" i="2" s="1"/>
  <c r="L15" i="2"/>
  <c r="M15" i="2" s="1"/>
  <c r="I15" i="2"/>
  <c r="J15" i="2" s="1"/>
  <c r="F15" i="2"/>
  <c r="C15" i="2"/>
  <c r="D15" i="2" s="1"/>
  <c r="O14" i="2"/>
  <c r="P14" i="2" s="1"/>
  <c r="L14" i="2"/>
  <c r="M14" i="2" s="1"/>
  <c r="I14" i="2"/>
  <c r="J14" i="2" s="1"/>
  <c r="F14" i="2"/>
  <c r="C14" i="2"/>
  <c r="D14" i="2" s="1"/>
  <c r="O13" i="2"/>
  <c r="P13" i="2" s="1"/>
  <c r="L13" i="2"/>
  <c r="M13" i="2" s="1"/>
  <c r="I13" i="2"/>
  <c r="J13" i="2" s="1"/>
  <c r="F13" i="2"/>
  <c r="G13" i="2" s="1"/>
  <c r="C13" i="2"/>
  <c r="O12" i="2"/>
  <c r="P12" i="2" s="1"/>
  <c r="L12" i="2"/>
  <c r="M12" i="2" s="1"/>
  <c r="I12" i="2"/>
  <c r="J12" i="2" s="1"/>
  <c r="F12" i="2"/>
  <c r="C12" i="2"/>
  <c r="D12" i="2" s="1"/>
  <c r="Q11" i="2"/>
  <c r="Q10" i="2" s="1"/>
  <c r="O10" i="2" s="1"/>
  <c r="P10" i="2" s="1"/>
  <c r="N11" i="2"/>
  <c r="L11" i="2" s="1"/>
  <c r="M11" i="2" s="1"/>
  <c r="K11" i="2"/>
  <c r="I11" i="2" s="1"/>
  <c r="J11" i="2" s="1"/>
  <c r="H11" i="2"/>
  <c r="H10" i="2" s="1"/>
  <c r="F10" i="2" s="1"/>
  <c r="E11" i="2"/>
  <c r="E10" i="2" s="1"/>
  <c r="C10" i="2" s="1"/>
  <c r="A11" i="2"/>
  <c r="A12" i="2" s="1"/>
  <c r="A13" i="2" s="1"/>
  <c r="A14" i="2" s="1"/>
  <c r="A15" i="2" s="1"/>
  <c r="A16" i="2" s="1"/>
  <c r="A18" i="2" s="1"/>
  <c r="A20" i="2" s="1"/>
  <c r="A21" i="2" s="1"/>
  <c r="A22" i="2" s="1"/>
  <c r="A23" i="2" s="1"/>
  <c r="A24" i="2" s="1"/>
  <c r="F11" i="2" l="1"/>
  <c r="G11" i="2" s="1"/>
  <c r="G14" i="2"/>
  <c r="G29" i="2"/>
  <c r="D13" i="2"/>
  <c r="O11" i="2"/>
  <c r="P11" i="2" s="1"/>
  <c r="K10" i="2"/>
  <c r="I10" i="2" s="1"/>
  <c r="J10" i="2" s="1"/>
  <c r="G28" i="2"/>
  <c r="D30" i="2"/>
  <c r="G12" i="2"/>
  <c r="C11" i="2"/>
  <c r="D11" i="2" s="1"/>
  <c r="A29" i="2"/>
  <c r="A30" i="2" s="1"/>
  <c r="A31" i="2" s="1"/>
  <c r="A32" i="2" s="1"/>
  <c r="A33" i="2" s="1"/>
  <c r="A34" i="2" s="1"/>
  <c r="D10" i="2"/>
  <c r="G10" i="2"/>
  <c r="G15" i="2"/>
  <c r="N10" i="2"/>
  <c r="L10" i="2" s="1"/>
  <c r="M10" i="2" s="1"/>
  <c r="G30" i="2"/>
</calcChain>
</file>

<file path=xl/sharedStrings.xml><?xml version="1.0" encoding="utf-8"?>
<sst xmlns="http://schemas.openxmlformats.org/spreadsheetml/2006/main" count="52" uniqueCount="40">
  <si>
    <t>Снятие и установка одного колеса</t>
  </si>
  <si>
    <t xml:space="preserve">Демонтаж шины </t>
  </si>
  <si>
    <t>Монтаж шины</t>
  </si>
  <si>
    <t>Наименование работ</t>
  </si>
  <si>
    <t>НДС</t>
  </si>
  <si>
    <t xml:space="preserve">Утверждаю </t>
  </si>
  <si>
    <t xml:space="preserve">                                          _____________________И.А.Тихенко</t>
  </si>
  <si>
    <t xml:space="preserve">ПРЕЙСКУРАНТ  </t>
  </si>
  <si>
    <t>Цена          без НДС</t>
  </si>
  <si>
    <t>Цена с НДС</t>
  </si>
  <si>
    <t>Резина С</t>
  </si>
  <si>
    <t>Установка стяжки пластиковой на колпак диска</t>
  </si>
  <si>
    <t>Установка вентиля бескамерного</t>
  </si>
  <si>
    <t>Проверка, установка камеры</t>
  </si>
  <si>
    <r>
      <t xml:space="preserve">Проклейка, зачистка диска </t>
    </r>
    <r>
      <rPr>
        <sz val="12"/>
        <color theme="1"/>
        <rFont val="Times New Roman"/>
        <family val="1"/>
        <charset val="204"/>
      </rPr>
      <t>(при потере герметичности колеса)</t>
    </r>
  </si>
  <si>
    <t>Смазка ступицы одного колеса медной смазкой</t>
  </si>
  <si>
    <t>Накачка, проверка давления одного колеса</t>
  </si>
  <si>
    <t xml:space="preserve">Ремонт повреждения камеры  до 5 мм </t>
  </si>
  <si>
    <t xml:space="preserve">Ремонт повреждения камеры свыше 5 мм </t>
  </si>
  <si>
    <t>Установка колышка</t>
  </si>
  <si>
    <t>Комплекс шиномонтажа 4-х колес  
(снятие и установка колес + замена шины с балансировкой, проверкой давления)</t>
  </si>
  <si>
    <t>R13-R15</t>
  </si>
  <si>
    <t>R16</t>
  </si>
  <si>
    <t>R17-R18</t>
  </si>
  <si>
    <t>R19-R21</t>
  </si>
  <si>
    <t>№</t>
  </si>
  <si>
    <t>Ремонт повреждения бескамерной шины до 3 мм пластырем</t>
  </si>
  <si>
    <t>Ремонт повреждения бескамерной шины                 свыше 3 мм до 10 мм пластырем</t>
  </si>
  <si>
    <t xml:space="preserve">Ремонт шин, камер </t>
  </si>
  <si>
    <t>Балансировка одного колеса</t>
  </si>
  <si>
    <r>
      <t>Балансировка колеса в комплексе (</t>
    </r>
    <r>
      <rPr>
        <sz val="12"/>
        <color theme="1"/>
        <rFont val="Times New Roman"/>
        <family val="1"/>
        <charset val="204"/>
      </rPr>
      <t>включая грузы)</t>
    </r>
  </si>
  <si>
    <t>Комплекс шиномонтажа одного колеса  
(снятие и установка колес + замена шины с балансировкой, проверкой давления), в т.ч.</t>
  </si>
  <si>
    <t xml:space="preserve">Ремонт повреждения бескамерной шины 7 мм грибком </t>
  </si>
  <si>
    <t xml:space="preserve">                                           Директор  РУП "Витебский ЦСМС"</t>
  </si>
  <si>
    <t>Ремонт бескамерной шины (без снятия и установки колеса, без демонтажа и монтажа шины)</t>
  </si>
  <si>
    <t>Ремонт камеры (без снятия и установки колеса, без демонтажа и монтажа шины, без снятия и установки камеры)</t>
  </si>
  <si>
    <t>Установка переходника на спарку</t>
  </si>
  <si>
    <t xml:space="preserve">                    "  31  "  июля    2026 года</t>
  </si>
  <si>
    <t>работ по шиномонтажу, замене масла ДВС</t>
  </si>
  <si>
    <t>Сезонное хранение шин (до 4 шт. в комплекте)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</si>
</sst>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4" fontId="5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49" fontId="14" fillId="0" borderId="0" xfId="0" applyNumberFormat="1" applyFont="1"/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28" zoomScaleNormal="100" workbookViewId="0">
      <selection activeCell="B33" sqref="B33"/>
    </sheetView>
  </sheetViews>
  <sheetFormatPr defaultRowHeight="18.75" outlineLevelCol="1" x14ac:dyDescent="0.3"/>
  <cols>
    <col min="1" max="1" width="3.85546875" style="35" customWidth="1"/>
    <col min="2" max="2" width="59.42578125" style="3" customWidth="1"/>
    <col min="3" max="3" width="8.7109375" hidden="1" customWidth="1" outlineLevel="1"/>
    <col min="4" max="4" width="6.7109375" hidden="1" customWidth="1" outlineLevel="1"/>
    <col min="5" max="5" width="11.7109375" style="19" customWidth="1" collapsed="1"/>
    <col min="6" max="6" width="8.7109375" hidden="1" customWidth="1" outlineLevel="1"/>
    <col min="7" max="7" width="6.7109375" hidden="1" customWidth="1" outlineLevel="1"/>
    <col min="8" max="8" width="11.7109375" style="19" customWidth="1" collapsed="1"/>
    <col min="9" max="9" width="8.7109375" hidden="1" customWidth="1" outlineLevel="1"/>
    <col min="10" max="10" width="6.7109375" hidden="1" customWidth="1" outlineLevel="1"/>
    <col min="11" max="11" width="11.7109375" style="19" customWidth="1" collapsed="1"/>
    <col min="12" max="12" width="8.7109375" hidden="1" customWidth="1" outlineLevel="1"/>
    <col min="13" max="13" width="6.7109375" hidden="1" customWidth="1" outlineLevel="1"/>
    <col min="14" max="14" width="11.7109375" style="19" customWidth="1" collapsed="1"/>
    <col min="15" max="15" width="8.7109375" hidden="1" customWidth="1" outlineLevel="1"/>
    <col min="16" max="16" width="6.7109375" hidden="1" customWidth="1" outlineLevel="1"/>
    <col min="17" max="17" width="11.7109375" style="19" customWidth="1" collapsed="1"/>
  </cols>
  <sheetData>
    <row r="1" spans="1:19" x14ac:dyDescent="0.3">
      <c r="A1" s="32"/>
      <c r="C1" s="6"/>
      <c r="E1" s="16"/>
      <c r="K1" s="6" t="s">
        <v>5</v>
      </c>
    </row>
    <row r="2" spans="1:19" ht="16.5" x14ac:dyDescent="0.25">
      <c r="A2" s="32"/>
      <c r="B2" s="7"/>
      <c r="C2" s="6"/>
      <c r="E2" s="16"/>
      <c r="K2" s="6" t="s">
        <v>33</v>
      </c>
    </row>
    <row r="3" spans="1:19" ht="16.5" x14ac:dyDescent="0.25">
      <c r="A3" s="32"/>
      <c r="B3" s="8"/>
      <c r="C3" s="6"/>
      <c r="D3" s="4"/>
      <c r="E3" s="17"/>
      <c r="F3" s="5"/>
      <c r="I3" s="5"/>
      <c r="K3" s="6" t="s">
        <v>6</v>
      </c>
      <c r="L3" s="5"/>
      <c r="O3" s="5"/>
    </row>
    <row r="4" spans="1:19" ht="15" customHeight="1" x14ac:dyDescent="0.25">
      <c r="A4" s="32"/>
      <c r="B4" s="7"/>
      <c r="C4" s="9"/>
      <c r="D4" s="6"/>
      <c r="E4" s="16"/>
      <c r="K4" s="9" t="s">
        <v>37</v>
      </c>
    </row>
    <row r="5" spans="1:19" ht="15.75" x14ac:dyDescent="0.25">
      <c r="A5" s="49" t="s">
        <v>7</v>
      </c>
      <c r="B5" s="49"/>
      <c r="C5" s="49"/>
      <c r="D5" s="49"/>
      <c r="E5" s="49"/>
      <c r="F5" s="10"/>
      <c r="I5" s="10"/>
      <c r="L5" s="10"/>
      <c r="O5" s="10"/>
    </row>
    <row r="6" spans="1:19" s="11" customFormat="1" ht="15.75" x14ac:dyDescent="0.25">
      <c r="A6" s="49" t="s">
        <v>38</v>
      </c>
      <c r="B6" s="49"/>
      <c r="C6" s="49"/>
      <c r="D6" s="49"/>
      <c r="E6" s="49"/>
      <c r="F6" s="10"/>
      <c r="H6" s="20"/>
      <c r="I6" s="10"/>
      <c r="K6" s="20"/>
      <c r="L6" s="10"/>
      <c r="N6" s="20"/>
      <c r="O6" s="10"/>
      <c r="Q6" s="20"/>
    </row>
    <row r="7" spans="1:19" s="11" customFormat="1" ht="10.15" customHeight="1" x14ac:dyDescent="0.25">
      <c r="A7" s="36"/>
      <c r="B7" s="44"/>
      <c r="C7" s="44"/>
      <c r="D7" s="44"/>
      <c r="E7" s="44"/>
      <c r="F7" s="10"/>
      <c r="H7" s="20"/>
      <c r="I7" s="10"/>
      <c r="K7" s="20"/>
      <c r="L7" s="10"/>
      <c r="N7" s="20"/>
      <c r="O7" s="10"/>
      <c r="Q7" s="20"/>
    </row>
    <row r="8" spans="1:19" s="1" customFormat="1" ht="17.45" customHeight="1" x14ac:dyDescent="0.25">
      <c r="A8" s="33"/>
      <c r="B8" s="28"/>
      <c r="C8" s="29"/>
      <c r="D8" s="30"/>
      <c r="E8" s="39" t="s">
        <v>21</v>
      </c>
      <c r="F8" s="45"/>
      <c r="G8" s="30"/>
      <c r="H8" s="39" t="s">
        <v>22</v>
      </c>
      <c r="I8" s="45"/>
      <c r="J8" s="30"/>
      <c r="K8" s="39" t="s">
        <v>23</v>
      </c>
      <c r="L8" s="45"/>
      <c r="M8" s="30"/>
      <c r="N8" s="39" t="s">
        <v>24</v>
      </c>
      <c r="O8" s="45"/>
      <c r="P8" s="30"/>
      <c r="Q8" s="39" t="s">
        <v>10</v>
      </c>
    </row>
    <row r="9" spans="1:19" s="2" customFormat="1" ht="28.9" customHeight="1" x14ac:dyDescent="0.25">
      <c r="A9" s="34" t="s">
        <v>25</v>
      </c>
      <c r="B9" s="31" t="s">
        <v>3</v>
      </c>
      <c r="C9" s="26" t="s">
        <v>8</v>
      </c>
      <c r="D9" s="13" t="s">
        <v>4</v>
      </c>
      <c r="E9" s="18" t="s">
        <v>9</v>
      </c>
      <c r="F9" s="13" t="s">
        <v>8</v>
      </c>
      <c r="G9" s="13" t="s">
        <v>4</v>
      </c>
      <c r="H9" s="18" t="s">
        <v>9</v>
      </c>
      <c r="I9" s="13" t="s">
        <v>8</v>
      </c>
      <c r="J9" s="13" t="s">
        <v>4</v>
      </c>
      <c r="K9" s="18" t="s">
        <v>9</v>
      </c>
      <c r="L9" s="13" t="s">
        <v>8</v>
      </c>
      <c r="M9" s="13" t="s">
        <v>4</v>
      </c>
      <c r="N9" s="18" t="s">
        <v>9</v>
      </c>
      <c r="O9" s="13" t="s">
        <v>8</v>
      </c>
      <c r="P9" s="13" t="s">
        <v>4</v>
      </c>
      <c r="Q9" s="18" t="s">
        <v>9</v>
      </c>
    </row>
    <row r="10" spans="1:19" s="1" customFormat="1" ht="56.25" x14ac:dyDescent="0.25">
      <c r="A10" s="38">
        <v>1</v>
      </c>
      <c r="B10" s="15" t="s">
        <v>20</v>
      </c>
      <c r="C10" s="21">
        <f>ROUND(E10*100/120,2)</f>
        <v>41.67</v>
      </c>
      <c r="D10" s="21">
        <f>ROUND(C10*0.2,2)</f>
        <v>8.33</v>
      </c>
      <c r="E10" s="24">
        <f>E11*4</f>
        <v>50</v>
      </c>
      <c r="F10" s="21">
        <f>ROUND(H10*100/120,2)</f>
        <v>45</v>
      </c>
      <c r="G10" s="21">
        <f>ROUND(F10*0.2,2)</f>
        <v>9</v>
      </c>
      <c r="H10" s="24">
        <f>H11*4</f>
        <v>54</v>
      </c>
      <c r="I10" s="21">
        <f>ROUND(K10*100/120,2)</f>
        <v>48.33</v>
      </c>
      <c r="J10" s="21">
        <f>ROUND(I10*0.2,2)</f>
        <v>9.67</v>
      </c>
      <c r="K10" s="24">
        <f>K11*4</f>
        <v>58</v>
      </c>
      <c r="L10" s="21">
        <f>ROUND(N10*100/120,2)</f>
        <v>61.67</v>
      </c>
      <c r="M10" s="21">
        <f>ROUND(L10*0.2,2)</f>
        <v>12.33</v>
      </c>
      <c r="N10" s="24">
        <f>N11*4</f>
        <v>74</v>
      </c>
      <c r="O10" s="21">
        <f>ROUND(Q10*100/120,2)</f>
        <v>55</v>
      </c>
      <c r="P10" s="21">
        <f>ROUND(O10*0.2,2)</f>
        <v>11</v>
      </c>
      <c r="Q10" s="24">
        <f>Q11*4</f>
        <v>66</v>
      </c>
      <c r="R10" s="14"/>
      <c r="S10" s="14"/>
    </row>
    <row r="11" spans="1:19" s="1" customFormat="1" ht="75" x14ac:dyDescent="0.25">
      <c r="A11" s="38">
        <f>A10+1</f>
        <v>2</v>
      </c>
      <c r="B11" s="15" t="s">
        <v>31</v>
      </c>
      <c r="C11" s="21">
        <f t="shared" ref="C11:C15" si="0">ROUND(E11*100/120,2)</f>
        <v>10.42</v>
      </c>
      <c r="D11" s="21">
        <f>ROUND(C11*0.2,2)</f>
        <v>2.08</v>
      </c>
      <c r="E11" s="22">
        <f>SUM(E12:E17)</f>
        <v>12.5</v>
      </c>
      <c r="F11" s="21">
        <f t="shared" ref="F11:F15" si="1">ROUND(H11*100/120,2)</f>
        <v>11.25</v>
      </c>
      <c r="G11" s="21">
        <f>ROUND(F11*0.2,2)</f>
        <v>2.25</v>
      </c>
      <c r="H11" s="22">
        <f>SUM(H12:H17)</f>
        <v>13.5</v>
      </c>
      <c r="I11" s="21">
        <f t="shared" ref="I11:I15" si="2">ROUND(K11*100/120,2)</f>
        <v>12.08</v>
      </c>
      <c r="J11" s="21">
        <f t="shared" ref="J11:J15" si="3">ROUND(I11*0.2,2)</f>
        <v>2.42</v>
      </c>
      <c r="K11" s="22">
        <f>SUM(K12:K17)</f>
        <v>14.5</v>
      </c>
      <c r="L11" s="21">
        <f t="shared" ref="L11:L15" si="4">ROUND(N11*100/120,2)</f>
        <v>15.42</v>
      </c>
      <c r="M11" s="21">
        <f t="shared" ref="M11:M15" si="5">ROUND(L11*0.2,2)</f>
        <v>3.08</v>
      </c>
      <c r="N11" s="22">
        <f>SUM(N12:N17)</f>
        <v>18.5</v>
      </c>
      <c r="O11" s="21">
        <f t="shared" ref="O11:O15" si="6">ROUND(Q11*100/120,2)</f>
        <v>13.75</v>
      </c>
      <c r="P11" s="21">
        <f t="shared" ref="P11:P15" si="7">ROUND(O11*0.2,2)</f>
        <v>2.75</v>
      </c>
      <c r="Q11" s="22">
        <f>SUM(Q12:Q17)</f>
        <v>16.5</v>
      </c>
      <c r="R11" s="14"/>
      <c r="S11" s="14"/>
    </row>
    <row r="12" spans="1:19" s="1" customFormat="1" x14ac:dyDescent="0.25">
      <c r="A12" s="38">
        <f>A11+1</f>
        <v>3</v>
      </c>
      <c r="B12" s="27" t="s">
        <v>0</v>
      </c>
      <c r="C12" s="21">
        <f t="shared" si="0"/>
        <v>2.08</v>
      </c>
      <c r="D12" s="21">
        <f t="shared" ref="D12:D15" si="8">ROUND(C12*0.2,2)</f>
        <v>0.42</v>
      </c>
      <c r="E12" s="22">
        <v>2.5</v>
      </c>
      <c r="F12" s="21">
        <f t="shared" si="1"/>
        <v>2.08</v>
      </c>
      <c r="G12" s="21">
        <f t="shared" ref="G12:G15" si="9">ROUND(F12*0.2,2)</f>
        <v>0.42</v>
      </c>
      <c r="H12" s="22">
        <v>2.5</v>
      </c>
      <c r="I12" s="21">
        <f t="shared" si="2"/>
        <v>2.08</v>
      </c>
      <c r="J12" s="21">
        <f t="shared" si="3"/>
        <v>0.42</v>
      </c>
      <c r="K12" s="22">
        <v>2.5</v>
      </c>
      <c r="L12" s="21">
        <f t="shared" si="4"/>
        <v>2.5</v>
      </c>
      <c r="M12" s="21">
        <f t="shared" si="5"/>
        <v>0.5</v>
      </c>
      <c r="N12" s="22">
        <v>3</v>
      </c>
      <c r="O12" s="21">
        <f t="shared" si="6"/>
        <v>2.5</v>
      </c>
      <c r="P12" s="21">
        <f t="shared" si="7"/>
        <v>0.5</v>
      </c>
      <c r="Q12" s="22">
        <v>3</v>
      </c>
      <c r="R12" s="14"/>
      <c r="S12" s="14"/>
    </row>
    <row r="13" spans="1:19" s="1" customFormat="1" x14ac:dyDescent="0.25">
      <c r="A13" s="38">
        <f>A12+1</f>
        <v>4</v>
      </c>
      <c r="B13" s="12" t="s">
        <v>1</v>
      </c>
      <c r="C13" s="21">
        <f t="shared" si="0"/>
        <v>2.5</v>
      </c>
      <c r="D13" s="21">
        <f t="shared" si="8"/>
        <v>0.5</v>
      </c>
      <c r="E13" s="22">
        <v>3</v>
      </c>
      <c r="F13" s="21">
        <f t="shared" si="1"/>
        <v>2.5</v>
      </c>
      <c r="G13" s="21">
        <f t="shared" si="9"/>
        <v>0.5</v>
      </c>
      <c r="H13" s="22">
        <v>3</v>
      </c>
      <c r="I13" s="21">
        <f t="shared" si="2"/>
        <v>2.5</v>
      </c>
      <c r="J13" s="21">
        <f t="shared" si="3"/>
        <v>0.5</v>
      </c>
      <c r="K13" s="22">
        <v>3</v>
      </c>
      <c r="L13" s="21">
        <f t="shared" si="4"/>
        <v>3.33</v>
      </c>
      <c r="M13" s="21">
        <f t="shared" si="5"/>
        <v>0.67</v>
      </c>
      <c r="N13" s="22">
        <v>4</v>
      </c>
      <c r="O13" s="21">
        <f t="shared" si="6"/>
        <v>2.5</v>
      </c>
      <c r="P13" s="21">
        <f t="shared" si="7"/>
        <v>0.5</v>
      </c>
      <c r="Q13" s="22">
        <v>3</v>
      </c>
      <c r="R13" s="14"/>
      <c r="S13" s="14"/>
    </row>
    <row r="14" spans="1:19" s="1" customFormat="1" x14ac:dyDescent="0.25">
      <c r="A14" s="38">
        <f t="shared" ref="A14:A16" si="10">A13+1</f>
        <v>5</v>
      </c>
      <c r="B14" s="12" t="s">
        <v>2</v>
      </c>
      <c r="C14" s="21">
        <f t="shared" si="0"/>
        <v>2.5</v>
      </c>
      <c r="D14" s="21">
        <f t="shared" si="8"/>
        <v>0.5</v>
      </c>
      <c r="E14" s="22">
        <v>3</v>
      </c>
      <c r="F14" s="21">
        <f t="shared" si="1"/>
        <v>2.5</v>
      </c>
      <c r="G14" s="21">
        <f t="shared" si="9"/>
        <v>0.5</v>
      </c>
      <c r="H14" s="22">
        <v>3</v>
      </c>
      <c r="I14" s="21">
        <f t="shared" si="2"/>
        <v>2.5</v>
      </c>
      <c r="J14" s="21">
        <f t="shared" si="3"/>
        <v>0.5</v>
      </c>
      <c r="K14" s="22">
        <v>3</v>
      </c>
      <c r="L14" s="21">
        <f t="shared" si="4"/>
        <v>3.33</v>
      </c>
      <c r="M14" s="21">
        <f t="shared" si="5"/>
        <v>0.67</v>
      </c>
      <c r="N14" s="22">
        <v>4</v>
      </c>
      <c r="O14" s="21">
        <f t="shared" si="6"/>
        <v>2.5</v>
      </c>
      <c r="P14" s="21">
        <f t="shared" si="7"/>
        <v>0.5</v>
      </c>
      <c r="Q14" s="22">
        <v>3</v>
      </c>
      <c r="R14" s="14"/>
      <c r="S14" s="14"/>
    </row>
    <row r="15" spans="1:19" s="1" customFormat="1" ht="34.5" x14ac:dyDescent="0.25">
      <c r="A15" s="38">
        <f t="shared" si="10"/>
        <v>6</v>
      </c>
      <c r="B15" s="12" t="s">
        <v>30</v>
      </c>
      <c r="C15" s="21">
        <f t="shared" si="0"/>
        <v>2.92</v>
      </c>
      <c r="D15" s="21">
        <f t="shared" si="8"/>
        <v>0.57999999999999996</v>
      </c>
      <c r="E15" s="22">
        <v>3.5</v>
      </c>
      <c r="F15" s="21">
        <f t="shared" si="1"/>
        <v>3.75</v>
      </c>
      <c r="G15" s="21">
        <f t="shared" si="9"/>
        <v>0.75</v>
      </c>
      <c r="H15" s="22">
        <v>4.5</v>
      </c>
      <c r="I15" s="21">
        <f t="shared" si="2"/>
        <v>4.58</v>
      </c>
      <c r="J15" s="21">
        <f t="shared" si="3"/>
        <v>0.92</v>
      </c>
      <c r="K15" s="22">
        <v>5.5</v>
      </c>
      <c r="L15" s="21">
        <f t="shared" si="4"/>
        <v>5.83</v>
      </c>
      <c r="M15" s="21">
        <f t="shared" si="5"/>
        <v>1.17</v>
      </c>
      <c r="N15" s="22">
        <v>7</v>
      </c>
      <c r="O15" s="21">
        <f t="shared" si="6"/>
        <v>5.83</v>
      </c>
      <c r="P15" s="21">
        <f t="shared" si="7"/>
        <v>1.17</v>
      </c>
      <c r="Q15" s="22">
        <v>7</v>
      </c>
      <c r="R15" s="14"/>
      <c r="S15" s="14"/>
    </row>
    <row r="16" spans="1:19" s="1" customFormat="1" x14ac:dyDescent="0.25">
      <c r="A16" s="38">
        <f t="shared" si="10"/>
        <v>7</v>
      </c>
      <c r="B16" s="12" t="s">
        <v>16</v>
      </c>
      <c r="C16" s="21">
        <f>ROUND(E16*100/120,2)</f>
        <v>0.42</v>
      </c>
      <c r="D16" s="21">
        <f>ROUND(C16*0.2,2)</f>
        <v>0.08</v>
      </c>
      <c r="E16" s="22">
        <v>0.5</v>
      </c>
      <c r="F16" s="21">
        <f>ROUND(H16*100/120,2)</f>
        <v>0.42</v>
      </c>
      <c r="G16" s="21">
        <f>ROUND(F16*0.2,2)</f>
        <v>0.08</v>
      </c>
      <c r="H16" s="22">
        <v>0.5</v>
      </c>
      <c r="I16" s="21">
        <f>ROUND(K16*100/120,2)</f>
        <v>0.42</v>
      </c>
      <c r="J16" s="21">
        <f>ROUND(I16*0.2,2)</f>
        <v>0.08</v>
      </c>
      <c r="K16" s="22">
        <v>0.5</v>
      </c>
      <c r="L16" s="21">
        <f>ROUND(N16*100/120,2)</f>
        <v>0.42</v>
      </c>
      <c r="M16" s="21">
        <f>ROUND(L16*0.2,2)</f>
        <v>0.08</v>
      </c>
      <c r="N16" s="22">
        <v>0.5</v>
      </c>
      <c r="O16" s="21">
        <f>ROUND(Q16*100/120,2)</f>
        <v>0.42</v>
      </c>
      <c r="P16" s="21">
        <f>ROUND(O16*0.2,2)</f>
        <v>0.08</v>
      </c>
      <c r="Q16" s="22">
        <v>0.5</v>
      </c>
      <c r="R16" s="14"/>
      <c r="S16" s="14"/>
    </row>
    <row r="17" spans="1:19" s="1" customFormat="1" x14ac:dyDescent="0.25">
      <c r="A17" s="37"/>
      <c r="B17" s="12"/>
      <c r="C17" s="23"/>
      <c r="D17" s="23"/>
      <c r="E17" s="22"/>
      <c r="F17" s="23"/>
      <c r="G17" s="23"/>
      <c r="H17" s="22"/>
      <c r="I17" s="23"/>
      <c r="J17" s="23"/>
      <c r="K17" s="22"/>
      <c r="L17" s="23"/>
      <c r="M17" s="23"/>
      <c r="N17" s="22"/>
      <c r="O17" s="23"/>
      <c r="P17" s="23"/>
      <c r="Q17" s="22"/>
      <c r="R17" s="14"/>
      <c r="S17" s="14"/>
    </row>
    <row r="18" spans="1:19" s="1" customFormat="1" x14ac:dyDescent="0.25">
      <c r="A18" s="37">
        <f>A16+1</f>
        <v>8</v>
      </c>
      <c r="B18" s="15" t="s">
        <v>29</v>
      </c>
      <c r="C18" s="21">
        <f>ROUND(E18*100/120,2)</f>
        <v>5.83</v>
      </c>
      <c r="D18" s="21">
        <f>ROUND(C18*0.2,2)</f>
        <v>1.17</v>
      </c>
      <c r="E18" s="22">
        <v>7</v>
      </c>
      <c r="F18" s="21">
        <f>ROUND(H18*100/120,2)</f>
        <v>7.5</v>
      </c>
      <c r="G18" s="21">
        <f>ROUND(F18*0.2,2)</f>
        <v>1.5</v>
      </c>
      <c r="H18" s="22">
        <v>9</v>
      </c>
      <c r="I18" s="21">
        <f>ROUND(K18*100/120,2)</f>
        <v>9.17</v>
      </c>
      <c r="J18" s="21">
        <f>ROUND(I18*0.2,2)</f>
        <v>1.83</v>
      </c>
      <c r="K18" s="22">
        <v>11</v>
      </c>
      <c r="L18" s="21">
        <f>ROUND(N18*100/120,2)</f>
        <v>11.67</v>
      </c>
      <c r="M18" s="21">
        <f>ROUND(L18*0.2,2)</f>
        <v>2.33</v>
      </c>
      <c r="N18" s="22">
        <v>14</v>
      </c>
      <c r="O18" s="21">
        <f>ROUND(Q18*100/120,2)</f>
        <v>10.83</v>
      </c>
      <c r="P18" s="21">
        <f>ROUND(O18*0.2,2)</f>
        <v>2.17</v>
      </c>
      <c r="Q18" s="22">
        <v>13</v>
      </c>
      <c r="R18" s="14"/>
      <c r="S18" s="14"/>
    </row>
    <row r="19" spans="1:19" s="1" customFormat="1" x14ac:dyDescent="0.25">
      <c r="A19" s="37"/>
      <c r="B19" s="41" t="s">
        <v>28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14"/>
      <c r="S19" s="14"/>
    </row>
    <row r="20" spans="1:19" s="1" customFormat="1" x14ac:dyDescent="0.25">
      <c r="A20" s="38">
        <f>A18+1</f>
        <v>9</v>
      </c>
      <c r="B20" s="12" t="s">
        <v>17</v>
      </c>
      <c r="C20" s="21">
        <f>ROUND(E20*100/120,2)</f>
        <v>15</v>
      </c>
      <c r="D20" s="21">
        <f>ROUND(C20*0.2,2)</f>
        <v>3</v>
      </c>
      <c r="E20" s="22">
        <v>18</v>
      </c>
      <c r="F20" s="21">
        <f>ROUND(H20*100/120,2)</f>
        <v>16.670000000000002</v>
      </c>
      <c r="G20" s="21">
        <f>ROUND(F20*0.2,2)</f>
        <v>3.33</v>
      </c>
      <c r="H20" s="22">
        <v>20</v>
      </c>
      <c r="I20" s="21">
        <f>ROUND(K20*100/120,2)</f>
        <v>16.670000000000002</v>
      </c>
      <c r="J20" s="21">
        <f>ROUND(I20*0.2,2)</f>
        <v>3.33</v>
      </c>
      <c r="K20" s="22">
        <v>20</v>
      </c>
      <c r="L20" s="21">
        <f>ROUND(N20*100/120,2)</f>
        <v>20.83</v>
      </c>
      <c r="M20" s="21">
        <f>ROUND(L20*0.2,2)</f>
        <v>4.17</v>
      </c>
      <c r="N20" s="22">
        <v>25</v>
      </c>
      <c r="O20" s="21">
        <f>ROUND(Q20*100/120,2)</f>
        <v>20.83</v>
      </c>
      <c r="P20" s="21">
        <f>ROUND(O20*0.2,2)</f>
        <v>4.17</v>
      </c>
      <c r="Q20" s="22">
        <v>25</v>
      </c>
      <c r="R20" s="14"/>
      <c r="S20" s="14"/>
    </row>
    <row r="21" spans="1:19" s="1" customFormat="1" x14ac:dyDescent="0.25">
      <c r="A21" s="38">
        <f>A20+1</f>
        <v>10</v>
      </c>
      <c r="B21" s="12" t="s">
        <v>18</v>
      </c>
      <c r="C21" s="21">
        <f t="shared" ref="C21" si="11">ROUND(E21*100/120,2)</f>
        <v>15.83</v>
      </c>
      <c r="D21" s="21">
        <f t="shared" ref="D21:D26" si="12">ROUND(C21*0.2,2)</f>
        <v>3.17</v>
      </c>
      <c r="E21" s="22">
        <v>19</v>
      </c>
      <c r="F21" s="21">
        <f t="shared" ref="F21" si="13">ROUND(H21*100/120,2)</f>
        <v>17.5</v>
      </c>
      <c r="G21" s="21">
        <f t="shared" ref="G21:G26" si="14">ROUND(F21*0.2,2)</f>
        <v>3.5</v>
      </c>
      <c r="H21" s="22">
        <v>21</v>
      </c>
      <c r="I21" s="21">
        <f t="shared" ref="I21:I26" si="15">ROUND(K21*100/120,2)</f>
        <v>17.5</v>
      </c>
      <c r="J21" s="21">
        <f t="shared" ref="J21:J26" si="16">ROUND(I21*0.2,2)</f>
        <v>3.5</v>
      </c>
      <c r="K21" s="22">
        <v>21</v>
      </c>
      <c r="L21" s="21">
        <f t="shared" ref="L21:L26" si="17">ROUND(N21*100/120,2)</f>
        <v>21.67</v>
      </c>
      <c r="M21" s="21">
        <f t="shared" ref="M21:M26" si="18">ROUND(L21*0.2,2)</f>
        <v>4.33</v>
      </c>
      <c r="N21" s="22">
        <v>26</v>
      </c>
      <c r="O21" s="21">
        <f t="shared" ref="O21:O26" si="19">ROUND(Q21*100/120,2)</f>
        <v>21.67</v>
      </c>
      <c r="P21" s="21">
        <f t="shared" ref="P21:P26" si="20">ROUND(O21*0.2,2)</f>
        <v>4.33</v>
      </c>
      <c r="Q21" s="22">
        <v>26</v>
      </c>
      <c r="R21" s="14"/>
      <c r="S21" s="14"/>
    </row>
    <row r="22" spans="1:19" s="1" customFormat="1" ht="37.5" x14ac:dyDescent="0.25">
      <c r="A22" s="38">
        <f t="shared" ref="A22:A24" si="21">A21+1</f>
        <v>11</v>
      </c>
      <c r="B22" s="12" t="s">
        <v>26</v>
      </c>
      <c r="C22" s="21">
        <f>ROUND(E22*100/120,2)</f>
        <v>15</v>
      </c>
      <c r="D22" s="21">
        <f>ROUND(C22*0.2,2)</f>
        <v>3</v>
      </c>
      <c r="E22" s="22">
        <v>18</v>
      </c>
      <c r="F22" s="21">
        <f>ROUND(H22*100/120,2)</f>
        <v>16.670000000000002</v>
      </c>
      <c r="G22" s="21">
        <f>ROUND(F22*0.2,2)</f>
        <v>3.33</v>
      </c>
      <c r="H22" s="22">
        <v>20</v>
      </c>
      <c r="I22" s="21">
        <f>ROUND(K22*100/120,2)</f>
        <v>16.670000000000002</v>
      </c>
      <c r="J22" s="21">
        <f>ROUND(I22*0.2,2)</f>
        <v>3.33</v>
      </c>
      <c r="K22" s="22">
        <v>20</v>
      </c>
      <c r="L22" s="21">
        <f>ROUND(N22*100/120,2)</f>
        <v>20.83</v>
      </c>
      <c r="M22" s="21">
        <f>ROUND(L22*0.2,2)</f>
        <v>4.17</v>
      </c>
      <c r="N22" s="22">
        <v>25</v>
      </c>
      <c r="O22" s="21">
        <f>ROUND(Q22*100/120,2)</f>
        <v>20.83</v>
      </c>
      <c r="P22" s="21">
        <f>ROUND(O22*0.2,2)</f>
        <v>4.17</v>
      </c>
      <c r="Q22" s="22">
        <v>25</v>
      </c>
      <c r="R22" s="14"/>
      <c r="S22" s="14"/>
    </row>
    <row r="23" spans="1:19" s="1" customFormat="1" ht="37.5" x14ac:dyDescent="0.25">
      <c r="A23" s="38">
        <f t="shared" si="21"/>
        <v>12</v>
      </c>
      <c r="B23" s="40" t="s">
        <v>27</v>
      </c>
      <c r="C23" s="21">
        <f t="shared" ref="C23:C26" si="22">ROUND(E23*100/120,2)</f>
        <v>18.329999999999998</v>
      </c>
      <c r="D23" s="21">
        <f t="shared" ref="D23" si="23">ROUND(C23*0.2,2)</f>
        <v>3.67</v>
      </c>
      <c r="E23" s="22">
        <v>22</v>
      </c>
      <c r="F23" s="21">
        <f t="shared" ref="F23:F26" si="24">ROUND(H23*100/120,2)</f>
        <v>20.83</v>
      </c>
      <c r="G23" s="21">
        <f t="shared" ref="G23" si="25">ROUND(F23*0.2,2)</f>
        <v>4.17</v>
      </c>
      <c r="H23" s="22">
        <v>25</v>
      </c>
      <c r="I23" s="21">
        <f t="shared" ref="I23" si="26">ROUND(K23*100/120,2)</f>
        <v>20.83</v>
      </c>
      <c r="J23" s="21">
        <f t="shared" ref="J23" si="27">ROUND(I23*0.2,2)</f>
        <v>4.17</v>
      </c>
      <c r="K23" s="22">
        <v>25</v>
      </c>
      <c r="L23" s="21">
        <f t="shared" ref="L23" si="28">ROUND(N23*100/120,2)</f>
        <v>25</v>
      </c>
      <c r="M23" s="21">
        <f t="shared" ref="M23" si="29">ROUND(L23*0.2,2)</f>
        <v>5</v>
      </c>
      <c r="N23" s="22">
        <v>30</v>
      </c>
      <c r="O23" s="21">
        <f t="shared" ref="O23" si="30">ROUND(Q23*100/120,2)</f>
        <v>25</v>
      </c>
      <c r="P23" s="21">
        <f t="shared" ref="P23" si="31">ROUND(O23*0.2,2)</f>
        <v>5</v>
      </c>
      <c r="Q23" s="22">
        <v>30</v>
      </c>
      <c r="R23" s="14"/>
      <c r="S23" s="14"/>
    </row>
    <row r="24" spans="1:19" s="1" customFormat="1" ht="37.5" x14ac:dyDescent="0.25">
      <c r="A24" s="38">
        <f t="shared" si="21"/>
        <v>13</v>
      </c>
      <c r="B24" s="25" t="s">
        <v>32</v>
      </c>
      <c r="C24" s="21">
        <f t="shared" si="22"/>
        <v>18.329999999999998</v>
      </c>
      <c r="D24" s="21">
        <f t="shared" si="12"/>
        <v>3.67</v>
      </c>
      <c r="E24" s="22">
        <v>22</v>
      </c>
      <c r="F24" s="21">
        <f t="shared" si="24"/>
        <v>20.83</v>
      </c>
      <c r="G24" s="21">
        <f t="shared" si="14"/>
        <v>4.17</v>
      </c>
      <c r="H24" s="22">
        <v>25</v>
      </c>
      <c r="I24" s="21">
        <f t="shared" si="15"/>
        <v>20.83</v>
      </c>
      <c r="J24" s="21">
        <f t="shared" si="16"/>
        <v>4.17</v>
      </c>
      <c r="K24" s="22">
        <v>25</v>
      </c>
      <c r="L24" s="21">
        <f t="shared" si="17"/>
        <v>25</v>
      </c>
      <c r="M24" s="21">
        <f t="shared" si="18"/>
        <v>5</v>
      </c>
      <c r="N24" s="22">
        <v>30</v>
      </c>
      <c r="O24" s="21">
        <f t="shared" si="19"/>
        <v>25</v>
      </c>
      <c r="P24" s="21">
        <f t="shared" si="20"/>
        <v>5</v>
      </c>
      <c r="Q24" s="22">
        <v>30</v>
      </c>
      <c r="R24" s="14"/>
      <c r="S24" s="14"/>
    </row>
    <row r="25" spans="1:19" s="1" customFormat="1" ht="56.25" x14ac:dyDescent="0.25">
      <c r="A25" s="38">
        <v>14</v>
      </c>
      <c r="B25" s="25" t="s">
        <v>34</v>
      </c>
      <c r="C25" s="21">
        <f t="shared" si="22"/>
        <v>6.67</v>
      </c>
      <c r="D25" s="21">
        <f t="shared" si="12"/>
        <v>1.33</v>
      </c>
      <c r="E25" s="22">
        <v>8</v>
      </c>
      <c r="F25" s="21">
        <f t="shared" si="24"/>
        <v>6.67</v>
      </c>
      <c r="G25" s="21">
        <f t="shared" si="14"/>
        <v>1.33</v>
      </c>
      <c r="H25" s="22">
        <v>8</v>
      </c>
      <c r="I25" s="21">
        <f t="shared" si="15"/>
        <v>6.67</v>
      </c>
      <c r="J25" s="21">
        <f t="shared" si="16"/>
        <v>1.33</v>
      </c>
      <c r="K25" s="22">
        <v>8</v>
      </c>
      <c r="L25" s="21">
        <f t="shared" si="17"/>
        <v>6.67</v>
      </c>
      <c r="M25" s="21">
        <f t="shared" si="18"/>
        <v>1.33</v>
      </c>
      <c r="N25" s="22">
        <v>8</v>
      </c>
      <c r="O25" s="21">
        <f t="shared" si="19"/>
        <v>6.67</v>
      </c>
      <c r="P25" s="21">
        <f t="shared" si="20"/>
        <v>1.33</v>
      </c>
      <c r="Q25" s="22">
        <v>8</v>
      </c>
      <c r="R25" s="14"/>
      <c r="S25" s="14"/>
    </row>
    <row r="26" spans="1:19" s="1" customFormat="1" ht="56.25" x14ac:dyDescent="0.25">
      <c r="A26" s="38">
        <v>15</v>
      </c>
      <c r="B26" s="25" t="s">
        <v>35</v>
      </c>
      <c r="C26" s="21">
        <f t="shared" si="22"/>
        <v>6.67</v>
      </c>
      <c r="D26" s="21">
        <f t="shared" si="12"/>
        <v>1.33</v>
      </c>
      <c r="E26" s="22">
        <v>8</v>
      </c>
      <c r="F26" s="21">
        <f t="shared" si="24"/>
        <v>6.67</v>
      </c>
      <c r="G26" s="21">
        <f t="shared" si="14"/>
        <v>1.33</v>
      </c>
      <c r="H26" s="22">
        <v>8</v>
      </c>
      <c r="I26" s="21">
        <f t="shared" si="15"/>
        <v>6.67</v>
      </c>
      <c r="J26" s="21">
        <f t="shared" si="16"/>
        <v>1.33</v>
      </c>
      <c r="K26" s="22">
        <v>8</v>
      </c>
      <c r="L26" s="21">
        <f t="shared" si="17"/>
        <v>6.67</v>
      </c>
      <c r="M26" s="21">
        <f t="shared" si="18"/>
        <v>1.33</v>
      </c>
      <c r="N26" s="22">
        <v>8</v>
      </c>
      <c r="O26" s="21">
        <f t="shared" si="19"/>
        <v>6.67</v>
      </c>
      <c r="P26" s="21">
        <f t="shared" si="20"/>
        <v>1.33</v>
      </c>
      <c r="Q26" s="22">
        <v>8</v>
      </c>
      <c r="R26" s="14"/>
      <c r="S26" s="14"/>
    </row>
    <row r="27" spans="1:19" s="1" customFormat="1" x14ac:dyDescent="0.25">
      <c r="A27" s="38"/>
      <c r="B27" s="12"/>
      <c r="C27" s="21"/>
      <c r="D27" s="21"/>
      <c r="E27" s="22"/>
      <c r="F27" s="21"/>
      <c r="G27" s="21"/>
      <c r="H27" s="22"/>
      <c r="I27" s="21"/>
      <c r="J27" s="21"/>
      <c r="K27" s="22"/>
      <c r="L27" s="21"/>
      <c r="M27" s="21"/>
      <c r="N27" s="22"/>
      <c r="O27" s="21"/>
      <c r="P27" s="21"/>
      <c r="Q27" s="22"/>
      <c r="R27" s="14"/>
      <c r="S27" s="14"/>
    </row>
    <row r="28" spans="1:19" s="1" customFormat="1" x14ac:dyDescent="0.25">
      <c r="A28" s="38">
        <v>16</v>
      </c>
      <c r="B28" s="12" t="s">
        <v>12</v>
      </c>
      <c r="C28" s="21">
        <f t="shared" ref="C28:C32" si="32">ROUND(E28*100/120,2)</f>
        <v>3.33</v>
      </c>
      <c r="D28" s="21">
        <f t="shared" ref="D28:D32" si="33">ROUND(C28*0.2,2)</f>
        <v>0.67</v>
      </c>
      <c r="E28" s="22">
        <v>4</v>
      </c>
      <c r="F28" s="21">
        <f t="shared" ref="F28:F32" si="34">ROUND(H28*100/120,2)</f>
        <v>3.33</v>
      </c>
      <c r="G28" s="21">
        <f t="shared" ref="G28:G32" si="35">ROUND(F28*0.2,2)</f>
        <v>0.67</v>
      </c>
      <c r="H28" s="22">
        <v>4</v>
      </c>
      <c r="I28" s="21">
        <f t="shared" ref="I28:I32" si="36">ROUND(K28*100/120,2)</f>
        <v>3.33</v>
      </c>
      <c r="J28" s="21">
        <f t="shared" ref="J28:J32" si="37">ROUND(I28*0.2,2)</f>
        <v>0.67</v>
      </c>
      <c r="K28" s="22">
        <v>4</v>
      </c>
      <c r="L28" s="21">
        <f t="shared" ref="L28:L32" si="38">ROUND(N28*100/120,2)</f>
        <v>3.33</v>
      </c>
      <c r="M28" s="21">
        <f t="shared" ref="M28:M32" si="39">ROUND(L28*0.2,2)</f>
        <v>0.67</v>
      </c>
      <c r="N28" s="22">
        <v>4</v>
      </c>
      <c r="O28" s="21">
        <f t="shared" ref="O28:O32" si="40">ROUND(Q28*100/120,2)</f>
        <v>3.33</v>
      </c>
      <c r="P28" s="21">
        <f t="shared" ref="P28:P32" si="41">ROUND(O28*0.2,2)</f>
        <v>0.67</v>
      </c>
      <c r="Q28" s="22">
        <v>4</v>
      </c>
      <c r="R28" s="14"/>
      <c r="S28" s="14"/>
    </row>
    <row r="29" spans="1:19" s="1" customFormat="1" x14ac:dyDescent="0.25">
      <c r="A29" s="38">
        <f>A28+1</f>
        <v>17</v>
      </c>
      <c r="B29" s="12" t="s">
        <v>19</v>
      </c>
      <c r="C29" s="21">
        <f t="shared" si="32"/>
        <v>4.17</v>
      </c>
      <c r="D29" s="21">
        <f t="shared" si="33"/>
        <v>0.83</v>
      </c>
      <c r="E29" s="22">
        <v>5</v>
      </c>
      <c r="F29" s="21">
        <f t="shared" si="34"/>
        <v>4.17</v>
      </c>
      <c r="G29" s="21">
        <f t="shared" si="35"/>
        <v>0.83</v>
      </c>
      <c r="H29" s="22">
        <v>5</v>
      </c>
      <c r="I29" s="21">
        <f t="shared" si="36"/>
        <v>4.17</v>
      </c>
      <c r="J29" s="21">
        <f t="shared" si="37"/>
        <v>0.83</v>
      </c>
      <c r="K29" s="22">
        <v>5</v>
      </c>
      <c r="L29" s="21">
        <f t="shared" si="38"/>
        <v>4.17</v>
      </c>
      <c r="M29" s="21">
        <f t="shared" si="39"/>
        <v>0.83</v>
      </c>
      <c r="N29" s="22">
        <v>5</v>
      </c>
      <c r="O29" s="21">
        <f t="shared" si="40"/>
        <v>4.17</v>
      </c>
      <c r="P29" s="21">
        <f t="shared" si="41"/>
        <v>0.83</v>
      </c>
      <c r="Q29" s="22">
        <v>5</v>
      </c>
      <c r="R29" s="14"/>
      <c r="S29" s="14"/>
    </row>
    <row r="30" spans="1:19" s="1" customFormat="1" x14ac:dyDescent="0.25">
      <c r="A30" s="38">
        <f t="shared" ref="A30:A34" si="42">A29+1</f>
        <v>18</v>
      </c>
      <c r="B30" s="12" t="s">
        <v>13</v>
      </c>
      <c r="C30" s="21">
        <f t="shared" si="32"/>
        <v>2.5</v>
      </c>
      <c r="D30" s="21">
        <f t="shared" si="33"/>
        <v>0.5</v>
      </c>
      <c r="E30" s="22">
        <v>3</v>
      </c>
      <c r="F30" s="21">
        <f t="shared" si="34"/>
        <v>2.5</v>
      </c>
      <c r="G30" s="21">
        <f t="shared" si="35"/>
        <v>0.5</v>
      </c>
      <c r="H30" s="22">
        <v>3</v>
      </c>
      <c r="I30" s="21">
        <f t="shared" si="36"/>
        <v>2.5</v>
      </c>
      <c r="J30" s="21">
        <f t="shared" si="37"/>
        <v>0.5</v>
      </c>
      <c r="K30" s="22">
        <v>3</v>
      </c>
      <c r="L30" s="21">
        <f t="shared" si="38"/>
        <v>2.5</v>
      </c>
      <c r="M30" s="21">
        <f t="shared" si="39"/>
        <v>0.5</v>
      </c>
      <c r="N30" s="22">
        <v>3</v>
      </c>
      <c r="O30" s="21">
        <f t="shared" si="40"/>
        <v>2.5</v>
      </c>
      <c r="P30" s="21">
        <f t="shared" si="41"/>
        <v>0.5</v>
      </c>
      <c r="Q30" s="22">
        <v>3</v>
      </c>
      <c r="R30" s="14"/>
      <c r="S30" s="14"/>
    </row>
    <row r="31" spans="1:19" s="1" customFormat="1" ht="34.5" x14ac:dyDescent="0.25">
      <c r="A31" s="38">
        <f t="shared" si="42"/>
        <v>19</v>
      </c>
      <c r="B31" s="12" t="s">
        <v>14</v>
      </c>
      <c r="C31" s="21">
        <f t="shared" si="32"/>
        <v>5.83</v>
      </c>
      <c r="D31" s="21">
        <f t="shared" si="33"/>
        <v>1.17</v>
      </c>
      <c r="E31" s="22">
        <v>7</v>
      </c>
      <c r="F31" s="21">
        <f t="shared" si="34"/>
        <v>5.83</v>
      </c>
      <c r="G31" s="21">
        <f t="shared" si="35"/>
        <v>1.17</v>
      </c>
      <c r="H31" s="22">
        <v>7</v>
      </c>
      <c r="I31" s="21">
        <f t="shared" si="36"/>
        <v>5.83</v>
      </c>
      <c r="J31" s="21">
        <f t="shared" si="37"/>
        <v>1.17</v>
      </c>
      <c r="K31" s="22">
        <v>7</v>
      </c>
      <c r="L31" s="21">
        <f t="shared" si="38"/>
        <v>5.83</v>
      </c>
      <c r="M31" s="21">
        <f t="shared" si="39"/>
        <v>1.17</v>
      </c>
      <c r="N31" s="22">
        <v>7</v>
      </c>
      <c r="O31" s="21">
        <f t="shared" si="40"/>
        <v>5.83</v>
      </c>
      <c r="P31" s="21">
        <f t="shared" si="41"/>
        <v>1.17</v>
      </c>
      <c r="Q31" s="22">
        <v>7</v>
      </c>
      <c r="R31" s="14"/>
      <c r="S31" s="14"/>
    </row>
    <row r="32" spans="1:19" s="1" customFormat="1" ht="37.5" x14ac:dyDescent="0.25">
      <c r="A32" s="38">
        <f t="shared" si="42"/>
        <v>20</v>
      </c>
      <c r="B32" s="25" t="s">
        <v>15</v>
      </c>
      <c r="C32" s="21">
        <f t="shared" si="32"/>
        <v>1.67</v>
      </c>
      <c r="D32" s="21">
        <f t="shared" si="33"/>
        <v>0.33</v>
      </c>
      <c r="E32" s="22">
        <v>2</v>
      </c>
      <c r="F32" s="21">
        <f t="shared" si="34"/>
        <v>1.67</v>
      </c>
      <c r="G32" s="21">
        <f t="shared" si="35"/>
        <v>0.33</v>
      </c>
      <c r="H32" s="22">
        <v>2</v>
      </c>
      <c r="I32" s="21">
        <f t="shared" si="36"/>
        <v>1.67</v>
      </c>
      <c r="J32" s="21">
        <f t="shared" si="37"/>
        <v>0.33</v>
      </c>
      <c r="K32" s="22">
        <v>2</v>
      </c>
      <c r="L32" s="21">
        <f t="shared" si="38"/>
        <v>1.67</v>
      </c>
      <c r="M32" s="21">
        <f t="shared" si="39"/>
        <v>0.33</v>
      </c>
      <c r="N32" s="22">
        <v>2</v>
      </c>
      <c r="O32" s="21">
        <f t="shared" si="40"/>
        <v>1.67</v>
      </c>
      <c r="P32" s="21">
        <f t="shared" si="41"/>
        <v>0.33</v>
      </c>
      <c r="Q32" s="22">
        <v>2</v>
      </c>
      <c r="R32" s="14"/>
      <c r="S32" s="14"/>
    </row>
    <row r="33" spans="1:19" s="1" customFormat="1" ht="37.9" customHeight="1" x14ac:dyDescent="0.25">
      <c r="A33" s="38">
        <f t="shared" si="42"/>
        <v>21</v>
      </c>
      <c r="B33" s="12" t="s">
        <v>11</v>
      </c>
      <c r="C33" s="21">
        <f>ROUND(E33*100/120,2)</f>
        <v>0.42</v>
      </c>
      <c r="D33" s="21">
        <f>ROUND(C33*0.2,2)</f>
        <v>0.08</v>
      </c>
      <c r="E33" s="22">
        <v>0.5</v>
      </c>
      <c r="F33" s="21">
        <f>ROUND(H33*100/120,2)</f>
        <v>0.42</v>
      </c>
      <c r="G33" s="21">
        <f>ROUND(F33*0.2,2)</f>
        <v>0.08</v>
      </c>
      <c r="H33" s="22">
        <v>0.5</v>
      </c>
      <c r="I33" s="21">
        <f>ROUND(K33*100/120,2)</f>
        <v>0.42</v>
      </c>
      <c r="J33" s="21">
        <f>ROUND(I33*0.2,2)</f>
        <v>0.08</v>
      </c>
      <c r="K33" s="22">
        <v>0.5</v>
      </c>
      <c r="L33" s="21">
        <f>ROUND(N33*100/120,2)</f>
        <v>0.42</v>
      </c>
      <c r="M33" s="21">
        <f>ROUND(L33*0.2,2)</f>
        <v>0.08</v>
      </c>
      <c r="N33" s="22">
        <v>0.5</v>
      </c>
      <c r="O33" s="21">
        <f>ROUND(Q33*100/120,2)</f>
        <v>0.42</v>
      </c>
      <c r="P33" s="21">
        <f>ROUND(O33*0.2,2)</f>
        <v>0.08</v>
      </c>
      <c r="Q33" s="22">
        <v>0.5</v>
      </c>
      <c r="R33" s="14"/>
      <c r="S33" s="14"/>
    </row>
    <row r="34" spans="1:19" x14ac:dyDescent="0.25">
      <c r="A34" s="38">
        <f t="shared" si="42"/>
        <v>22</v>
      </c>
      <c r="B34" s="12" t="s">
        <v>36</v>
      </c>
      <c r="C34" s="21">
        <f>ROUND(E34*100/120,2)</f>
        <v>8.33</v>
      </c>
      <c r="D34" s="21">
        <f>ROUND(C34*0.2,2)</f>
        <v>1.67</v>
      </c>
      <c r="E34" s="22">
        <v>10</v>
      </c>
      <c r="F34" s="21">
        <f>ROUND(H34*100/120,2)</f>
        <v>8.33</v>
      </c>
      <c r="G34" s="21">
        <f>ROUND(F34*0.2,2)</f>
        <v>1.67</v>
      </c>
      <c r="H34" s="22">
        <v>10</v>
      </c>
      <c r="I34" s="21">
        <f>ROUND(K34*100/120,2)</f>
        <v>8.33</v>
      </c>
      <c r="J34" s="21">
        <f>ROUND(I34*0.2,2)</f>
        <v>1.67</v>
      </c>
      <c r="K34" s="22">
        <v>10</v>
      </c>
      <c r="L34" s="21">
        <f>ROUND(N34*100/120,2)</f>
        <v>8.33</v>
      </c>
      <c r="M34" s="21">
        <f>ROUND(L34*0.2,2)</f>
        <v>1.67</v>
      </c>
      <c r="N34" s="22">
        <v>10</v>
      </c>
      <c r="O34" s="21">
        <f>ROUND(Q34*100/120,2)</f>
        <v>8.33</v>
      </c>
      <c r="P34" s="21">
        <f>ROUND(O34*0.2,2)</f>
        <v>1.67</v>
      </c>
      <c r="Q34" s="22">
        <v>10</v>
      </c>
    </row>
    <row r="35" spans="1:19" ht="37.5" x14ac:dyDescent="0.25">
      <c r="A35" s="38">
        <v>23</v>
      </c>
      <c r="B35" s="15" t="s">
        <v>39</v>
      </c>
      <c r="C35" s="21">
        <f>ROUND(E35*100/120,2)</f>
        <v>50</v>
      </c>
      <c r="D35" s="21">
        <f>ROUND(C35*0.2,2)</f>
        <v>10</v>
      </c>
      <c r="E35" s="46">
        <v>60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8"/>
    </row>
  </sheetData>
  <sheetProtection password="C7A1" sheet="1" objects="1" scenarios="1"/>
  <mergeCells count="3">
    <mergeCell ref="E35:Q35"/>
    <mergeCell ref="A5:E5"/>
    <mergeCell ref="A6:E6"/>
  </mergeCells>
  <pageMargins left="0.3" right="0.21" top="0.66" bottom="0.2" header="0.59" footer="0.2"/>
  <pageSetup paperSize="9" scale="8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22.10.2025</vt:lpstr>
      <vt:lpstr>'22.10.2025'!Область_печати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info-oper</dc:creator>
  <cp:lastModifiedBy>Вита</cp:lastModifiedBy>
  <cp:lastPrinted>2025-09-19T07:21:30Z</cp:lastPrinted>
  <dcterms:created xsi:type="dcterms:W3CDTF">2025-07-29T06:15:01Z</dcterms:created>
  <dcterms:modified xsi:type="dcterms:W3CDTF">2026-09-02T06:53:01Z</dcterms:modified>
</cp:coreProperties>
</file>